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Recettes moulées" sheetId="1" r:id="rId1"/>
    <sheet name="Invent. moulées" sheetId="2" r:id="rId2"/>
    <sheet name="Invent animaux" sheetId="3" r:id="rId3"/>
    <sheet name="Répartition moulées" sheetId="4" r:id="rId4"/>
  </sheets>
  <definedNames>
    <definedName name="_Regression_Int" localSheetId="0" hidden="1">1</definedName>
    <definedName name="Impres_titres_MI" localSheetId="0">'Recettes moulées'!$1:$11</definedName>
    <definedName name="_xlnm.Print_Titles" localSheetId="0">'Recettes moulées'!$1:$11</definedName>
    <definedName name="_xlnm.Print_Area" localSheetId="0">'Recettes moulées'!$B$3:$V$27</definedName>
    <definedName name="Zone_impres_MI" localSheetId="0">'Recettes moulées'!$A$12:$U$46</definedName>
  </definedNames>
  <calcPr fullCalcOnLoad="1"/>
</workbook>
</file>

<file path=xl/sharedStrings.xml><?xml version="1.0" encoding="utf-8"?>
<sst xmlns="http://schemas.openxmlformats.org/spreadsheetml/2006/main" count="118" uniqueCount="89">
  <si>
    <t xml:space="preserve"> </t>
  </si>
  <si>
    <t>Nom de l'Entreprise:</t>
  </si>
  <si>
    <t>Date</t>
  </si>
  <si>
    <t>------------</t>
  </si>
  <si>
    <t>-------------------------</t>
  </si>
  <si>
    <t>Mais</t>
  </si>
  <si>
    <t>Premix</t>
  </si>
  <si>
    <t>-----</t>
  </si>
  <si>
    <t>COUT</t>
  </si>
  <si>
    <t>ENERGIE</t>
  </si>
  <si>
    <t>TOTAL</t>
  </si>
  <si>
    <t>premix/</t>
  </si>
  <si>
    <t>Cout de</t>
  </si>
  <si>
    <t>(MCal</t>
  </si>
  <si>
    <t>PROTEINE</t>
  </si>
  <si>
    <t>Recette (Kg)</t>
  </si>
  <si>
    <t>(Kg)</t>
  </si>
  <si>
    <t>T.M.</t>
  </si>
  <si>
    <t>Brassage</t>
  </si>
  <si>
    <t>/T.M.</t>
  </si>
  <si>
    <t>/Kg)</t>
  </si>
  <si>
    <t>%</t>
  </si>
  <si>
    <t>--------------</t>
  </si>
  <si>
    <t>Truie</t>
  </si>
  <si>
    <t>Nourriciere</t>
  </si>
  <si>
    <t/>
  </si>
  <si>
    <t>Finition</t>
  </si>
  <si>
    <t>Croissance</t>
  </si>
  <si>
    <t>PHOSPHORE</t>
  </si>
  <si>
    <t>Protéine</t>
  </si>
  <si>
    <t>Phosphore</t>
  </si>
  <si>
    <t>PRÉMÉLANGE</t>
  </si>
  <si>
    <t>Truie gestante</t>
  </si>
  <si>
    <t xml:space="preserve">Ferme </t>
  </si>
  <si>
    <t>POIDS</t>
  </si>
  <si>
    <t>Coût du</t>
  </si>
  <si>
    <t>T Soya</t>
  </si>
  <si>
    <t>Orge</t>
  </si>
  <si>
    <t>Avoine</t>
  </si>
  <si>
    <t>F Soya</t>
  </si>
  <si>
    <t>Énergie</t>
  </si>
  <si>
    <t>kcal/kg</t>
  </si>
  <si>
    <t>Ferme</t>
  </si>
  <si>
    <t>Truies entrées</t>
  </si>
  <si>
    <t>Truies sorties</t>
  </si>
  <si>
    <t>Porcelets vendus</t>
  </si>
  <si>
    <t>Poids moyen</t>
  </si>
  <si>
    <t>Porcs vendus</t>
  </si>
  <si>
    <t>Porcs morts</t>
  </si>
  <si>
    <t>Pds moy. P. morts</t>
  </si>
  <si>
    <t>Gestante</t>
  </si>
  <si>
    <t>MOULÉES</t>
  </si>
  <si>
    <t>Nourricière</t>
  </si>
  <si>
    <t>Prclt 2</t>
  </si>
  <si>
    <t>Prclt 3</t>
  </si>
  <si>
    <t>Début</t>
  </si>
  <si>
    <t>Pré-début</t>
  </si>
  <si>
    <t>Somme</t>
  </si>
  <si>
    <t>Porcelets entrés</t>
  </si>
  <si>
    <t>Moulée</t>
  </si>
  <si>
    <t xml:space="preserve">Lactation </t>
  </si>
  <si>
    <t>Gestation</t>
  </si>
  <si>
    <t>Porcelet</t>
  </si>
  <si>
    <t>Têtes</t>
  </si>
  <si>
    <t>kg/t/an</t>
  </si>
  <si>
    <t>estimé</t>
  </si>
  <si>
    <t>Ton/an</t>
  </si>
  <si>
    <t>Formulation des moulée kg/ton</t>
  </si>
  <si>
    <t>T.Soya</t>
  </si>
  <si>
    <t>F.Soya</t>
  </si>
  <si>
    <t>Min. truie</t>
  </si>
  <si>
    <t xml:space="preserve">Min. Porcelet </t>
  </si>
  <si>
    <t>Total</t>
  </si>
  <si>
    <t>Ton</t>
  </si>
  <si>
    <t>Kg/ an</t>
  </si>
  <si>
    <t>kg</t>
  </si>
  <si>
    <t>Déclarée</t>
  </si>
  <si>
    <t>réel</t>
  </si>
  <si>
    <t>Répartition des moulées</t>
  </si>
  <si>
    <t>SUPPLÉMENT</t>
  </si>
  <si>
    <t>Quantité</t>
  </si>
  <si>
    <t>Suppl.</t>
  </si>
  <si>
    <t>Prclt 1</t>
  </si>
  <si>
    <t>Evaluation des % N et P dans les Moulées</t>
  </si>
  <si>
    <t>Nom du</t>
  </si>
  <si>
    <t xml:space="preserve">Grain </t>
  </si>
  <si>
    <r>
      <t>% phosphore utilisés</t>
    </r>
    <r>
      <rPr>
        <b/>
        <sz val="10"/>
        <color indexed="12"/>
        <rFont val="Arial"/>
        <family val="2"/>
      </rPr>
      <t>: Maïs 0,27   Orge 0,34   Avoine 0,35   Tourteau de soya 0,62   Fève soya 0,55</t>
    </r>
  </si>
  <si>
    <r>
      <t>% protéine utilisés</t>
    </r>
    <r>
      <rPr>
        <b/>
        <sz val="10"/>
        <color indexed="12"/>
        <rFont val="Arial"/>
        <family val="2"/>
      </rPr>
      <t>:    Maïs 8,8   Orge 11,9   Avoine 12,4   Tourteau soya 47,2   Fève soya 37,0</t>
    </r>
  </si>
  <si>
    <t>Tiré des références de l'INRA 2004</t>
  </si>
</sst>
</file>

<file path=xl/styles.xml><?xml version="1.0" encoding="utf-8"?>
<styleSheet xmlns="http://schemas.openxmlformats.org/spreadsheetml/2006/main">
  <numFmts count="2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0_)"/>
    <numFmt numFmtId="173" formatCode="#,##0.00&quot;$&quot;_);\(#,##0.00&quot;$&quot;\)"/>
    <numFmt numFmtId="174" formatCode="0.000_)"/>
    <numFmt numFmtId="175" formatCode="0_)"/>
    <numFmt numFmtId="176" formatCode="0.0_)"/>
    <numFmt numFmtId="177" formatCode="#,##0.00\ _$"/>
    <numFmt numFmtId="178" formatCode="#,##0.00\ &quot;$&quot;"/>
    <numFmt numFmtId="179" formatCode="#,##0\ _$"/>
    <numFmt numFmtId="180" formatCode="#,##0\ &quot;$&quot;"/>
    <numFmt numFmtId="181" formatCode="0.0"/>
    <numFmt numFmtId="182" formatCode="dd/mm/yy"/>
    <numFmt numFmtId="183" formatCode="yyyy/mm/dd\ "/>
  </numFmts>
  <fonts count="11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17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172" fontId="0" fillId="0" borderId="0" xfId="0" applyAlignment="1">
      <alignment/>
    </xf>
    <xf numFmtId="172" fontId="0" fillId="0" borderId="0" xfId="0" applyAlignment="1">
      <alignment horizontal="center"/>
    </xf>
    <xf numFmtId="172" fontId="2" fillId="0" borderId="0" xfId="0" applyFont="1" applyAlignment="1" applyProtection="1">
      <alignment horizontal="left"/>
      <protection/>
    </xf>
    <xf numFmtId="172" fontId="1" fillId="0" borderId="0" xfId="0" applyFont="1" applyAlignment="1">
      <alignment horizontal="center" vertical="center" wrapText="1"/>
    </xf>
    <xf numFmtId="172" fontId="3" fillId="0" borderId="0" xfId="0" applyFont="1" applyAlignment="1" applyProtection="1">
      <alignment horizontal="center"/>
      <protection locked="0"/>
    </xf>
    <xf numFmtId="172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72" fontId="4" fillId="0" borderId="0" xfId="0" applyFont="1" applyAlignment="1">
      <alignment/>
    </xf>
    <xf numFmtId="172" fontId="4" fillId="0" borderId="0" xfId="0" applyFont="1" applyAlignment="1" applyProtection="1">
      <alignment horizontal="left"/>
      <protection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72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 wrapText="1"/>
    </xf>
    <xf numFmtId="172" fontId="6" fillId="0" borderId="0" xfId="0" applyFont="1" applyAlignment="1" applyProtection="1">
      <alignment/>
      <protection locked="0"/>
    </xf>
    <xf numFmtId="172" fontId="7" fillId="0" borderId="0" xfId="0" applyFont="1" applyAlignment="1" applyProtection="1">
      <alignment/>
      <protection locked="0"/>
    </xf>
    <xf numFmtId="172" fontId="1" fillId="0" borderId="0" xfId="0" applyFont="1" applyAlignment="1">
      <alignment/>
    </xf>
    <xf numFmtId="172" fontId="1" fillId="0" borderId="0" xfId="0" applyFont="1" applyAlignment="1">
      <alignment horizontal="center"/>
    </xf>
    <xf numFmtId="172" fontId="1" fillId="0" borderId="0" xfId="0" applyFont="1" applyAlignment="1" applyProtection="1">
      <alignment horizontal="left"/>
      <protection/>
    </xf>
    <xf numFmtId="172" fontId="7" fillId="0" borderId="0" xfId="0" applyFont="1" applyAlignment="1" applyProtection="1">
      <alignment horizontal="left"/>
      <protection locked="0"/>
    </xf>
    <xf numFmtId="183" fontId="1" fillId="0" borderId="0" xfId="0" applyNumberFormat="1" applyFont="1" applyAlignment="1">
      <alignment horizontal="center"/>
    </xf>
    <xf numFmtId="172" fontId="1" fillId="0" borderId="0" xfId="0" applyFont="1" applyAlignment="1" applyProtection="1">
      <alignment horizontal="center"/>
      <protection/>
    </xf>
    <xf numFmtId="172" fontId="7" fillId="0" borderId="0" xfId="0" applyFont="1" applyAlignment="1" applyProtection="1" quotePrefix="1">
      <alignment horizontal="left"/>
      <protection locked="0"/>
    </xf>
    <xf numFmtId="172" fontId="8" fillId="0" borderId="1" xfId="0" applyFont="1" applyBorder="1" applyAlignment="1" applyProtection="1">
      <alignment horizontal="center"/>
      <protection/>
    </xf>
    <xf numFmtId="172" fontId="8" fillId="0" borderId="1" xfId="0" applyFont="1" applyBorder="1" applyAlignment="1">
      <alignment/>
    </xf>
    <xf numFmtId="172" fontId="8" fillId="0" borderId="0" xfId="0" applyFont="1" applyAlignment="1" applyProtection="1">
      <alignment horizontal="center"/>
      <protection/>
    </xf>
    <xf numFmtId="172" fontId="8" fillId="0" borderId="0" xfId="0" applyFont="1" applyAlignment="1">
      <alignment/>
    </xf>
    <xf numFmtId="172" fontId="8" fillId="0" borderId="0" xfId="0" applyFont="1" applyAlignment="1">
      <alignment horizontal="center"/>
    </xf>
    <xf numFmtId="172" fontId="6" fillId="0" borderId="0" xfId="0" applyFont="1" applyAlignment="1" applyProtection="1" quotePrefix="1">
      <alignment horizontal="left"/>
      <protection locked="0"/>
    </xf>
    <xf numFmtId="180" fontId="6" fillId="0" borderId="1" xfId="0" applyNumberFormat="1" applyFont="1" applyBorder="1" applyAlignment="1" applyProtection="1">
      <alignment horizontal="center"/>
      <protection locked="0"/>
    </xf>
    <xf numFmtId="180" fontId="6" fillId="0" borderId="1" xfId="0" applyNumberFormat="1" applyFont="1" applyBorder="1" applyAlignment="1">
      <alignment horizontal="center"/>
    </xf>
    <xf numFmtId="180" fontId="6" fillId="0" borderId="0" xfId="0" applyNumberFormat="1" applyFont="1" applyAlignment="1" applyProtection="1">
      <alignment horizontal="center"/>
      <protection locked="0"/>
    </xf>
    <xf numFmtId="173" fontId="6" fillId="0" borderId="0" xfId="0" applyNumberFormat="1" applyFont="1" applyAlignment="1" applyProtection="1">
      <alignment horizontal="center"/>
      <protection locked="0"/>
    </xf>
    <xf numFmtId="172" fontId="1" fillId="0" borderId="1" xfId="0" applyFont="1" applyBorder="1" applyAlignment="1">
      <alignment horizontal="center"/>
    </xf>
    <xf numFmtId="172" fontId="1" fillId="0" borderId="1" xfId="0" applyFont="1" applyBorder="1" applyAlignment="1">
      <alignment/>
    </xf>
    <xf numFmtId="172" fontId="1" fillId="0" borderId="2" xfId="0" applyFont="1" applyBorder="1" applyAlignment="1">
      <alignment horizontal="center"/>
    </xf>
    <xf numFmtId="172" fontId="1" fillId="0" borderId="3" xfId="0" applyFont="1" applyBorder="1" applyAlignment="1">
      <alignment horizontal="center"/>
    </xf>
    <xf numFmtId="172" fontId="1" fillId="0" borderId="4" xfId="0" applyFont="1" applyBorder="1" applyAlignment="1">
      <alignment horizontal="center"/>
    </xf>
    <xf numFmtId="172" fontId="1" fillId="0" borderId="5" xfId="0" applyFont="1" applyBorder="1" applyAlignment="1">
      <alignment horizontal="center"/>
    </xf>
    <xf numFmtId="172" fontId="1" fillId="0" borderId="6" xfId="0" applyFont="1" applyBorder="1" applyAlignment="1" applyProtection="1">
      <alignment horizontal="left"/>
      <protection/>
    </xf>
    <xf numFmtId="172" fontId="1" fillId="0" borderId="7" xfId="0" applyFont="1" applyBorder="1" applyAlignment="1" applyProtection="1">
      <alignment horizontal="center"/>
      <protection/>
    </xf>
    <xf numFmtId="172" fontId="6" fillId="0" borderId="8" xfId="0" applyFont="1" applyBorder="1" applyAlignment="1" quotePrefix="1">
      <alignment horizontal="center"/>
    </xf>
    <xf numFmtId="172" fontId="1" fillId="0" borderId="8" xfId="0" applyFont="1" applyBorder="1" applyAlignment="1" applyProtection="1">
      <alignment horizontal="left"/>
      <protection/>
    </xf>
    <xf numFmtId="172" fontId="1" fillId="0" borderId="9" xfId="0" applyFont="1" applyBorder="1" applyAlignment="1" applyProtection="1">
      <alignment horizontal="center"/>
      <protection/>
    </xf>
    <xf numFmtId="172" fontId="6" fillId="0" borderId="0" xfId="0" applyFont="1" applyAlignment="1" applyProtection="1">
      <alignment horizontal="center"/>
      <protection/>
    </xf>
    <xf numFmtId="172" fontId="6" fillId="0" borderId="0" xfId="0" applyFont="1" applyAlignment="1">
      <alignment horizontal="center"/>
    </xf>
    <xf numFmtId="172" fontId="8" fillId="0" borderId="10" xfId="0" applyFont="1" applyBorder="1" applyAlignment="1">
      <alignment horizontal="center"/>
    </xf>
    <xf numFmtId="172" fontId="9" fillId="0" borderId="2" xfId="0" applyFont="1" applyBorder="1" applyAlignment="1">
      <alignment horizontal="center"/>
    </xf>
    <xf numFmtId="172" fontId="9" fillId="0" borderId="0" xfId="0" applyFont="1" applyBorder="1" applyAlignment="1">
      <alignment horizontal="center"/>
    </xf>
    <xf numFmtId="172" fontId="9" fillId="0" borderId="11" xfId="0" applyFont="1" applyBorder="1" applyAlignment="1">
      <alignment horizontal="center"/>
    </xf>
    <xf numFmtId="172" fontId="9" fillId="0" borderId="12" xfId="0" applyFont="1" applyBorder="1" applyAlignment="1">
      <alignment horizontal="center"/>
    </xf>
    <xf numFmtId="172" fontId="1" fillId="0" borderId="13" xfId="0" applyFont="1" applyBorder="1" applyAlignment="1">
      <alignment horizontal="center"/>
    </xf>
    <xf numFmtId="172" fontId="8" fillId="0" borderId="14" xfId="0" applyFont="1" applyBorder="1" applyAlignment="1" applyProtection="1">
      <alignment horizontal="center"/>
      <protection/>
    </xf>
    <xf numFmtId="172" fontId="1" fillId="0" borderId="0" xfId="0" applyFont="1" applyBorder="1" applyAlignment="1">
      <alignment horizontal="center"/>
    </xf>
    <xf numFmtId="172" fontId="1" fillId="0" borderId="11" xfId="0" applyFont="1" applyBorder="1" applyAlignment="1">
      <alignment horizontal="center"/>
    </xf>
    <xf numFmtId="172" fontId="1" fillId="0" borderId="12" xfId="0" applyFont="1" applyBorder="1" applyAlignment="1">
      <alignment horizontal="center"/>
    </xf>
    <xf numFmtId="172" fontId="6" fillId="0" borderId="0" xfId="0" applyFont="1" applyAlignment="1" applyProtection="1" quotePrefix="1">
      <alignment horizontal="left" vertical="center"/>
      <protection locked="0"/>
    </xf>
    <xf numFmtId="172" fontId="7" fillId="0" borderId="1" xfId="0" applyFont="1" applyBorder="1" applyAlignment="1" applyProtection="1">
      <alignment horizontal="left" vertical="center" wrapText="1"/>
      <protection locked="0"/>
    </xf>
    <xf numFmtId="175" fontId="6" fillId="0" borderId="1" xfId="0" applyNumberFormat="1" applyFont="1" applyBorder="1" applyAlignment="1" applyProtection="1">
      <alignment horizontal="center" vertical="center"/>
      <protection locked="0"/>
    </xf>
    <xf numFmtId="175" fontId="6" fillId="0" borderId="15" xfId="0" applyNumberFormat="1" applyFont="1" applyBorder="1" applyAlignment="1" applyProtection="1">
      <alignment horizontal="center" vertical="center"/>
      <protection locked="0"/>
    </xf>
    <xf numFmtId="175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175" fontId="6" fillId="0" borderId="0" xfId="0" applyNumberFormat="1" applyFont="1" applyAlignment="1" applyProtection="1">
      <alignment vertical="center"/>
      <protection/>
    </xf>
    <xf numFmtId="180" fontId="1" fillId="0" borderId="0" xfId="0" applyNumberFormat="1" applyFont="1" applyAlignment="1" applyProtection="1">
      <alignment vertical="center"/>
      <protection locked="0"/>
    </xf>
    <xf numFmtId="173" fontId="1" fillId="0" borderId="0" xfId="0" applyNumberFormat="1" applyFont="1" applyAlignment="1" applyProtection="1">
      <alignment vertical="center"/>
      <protection locked="0"/>
    </xf>
    <xf numFmtId="180" fontId="1" fillId="0" borderId="0" xfId="0" applyNumberFormat="1" applyFont="1" applyAlignment="1" applyProtection="1">
      <alignment vertical="center"/>
      <protection/>
    </xf>
    <xf numFmtId="174" fontId="1" fillId="0" borderId="0" xfId="0" applyNumberFormat="1" applyFont="1" applyAlignment="1" applyProtection="1">
      <alignment vertical="center"/>
      <protection/>
    </xf>
    <xf numFmtId="172" fontId="6" fillId="0" borderId="0" xfId="0" applyNumberFormat="1" applyFont="1" applyAlignment="1" applyProtection="1">
      <alignment horizontal="center" vertical="center"/>
      <protection/>
    </xf>
    <xf numFmtId="172" fontId="6" fillId="0" borderId="0" xfId="0" applyFont="1" applyAlignment="1">
      <alignment horizontal="center" vertical="center"/>
    </xf>
    <xf numFmtId="172" fontId="1" fillId="0" borderId="0" xfId="0" applyFont="1" applyAlignment="1">
      <alignment vertical="center"/>
    </xf>
    <xf numFmtId="172" fontId="7" fillId="0" borderId="1" xfId="0" applyFont="1" applyBorder="1" applyAlignment="1" applyProtection="1">
      <alignment vertical="center" wrapText="1"/>
      <protection locked="0"/>
    </xf>
    <xf numFmtId="172" fontId="1" fillId="0" borderId="1" xfId="0" applyFont="1" applyBorder="1" applyAlignment="1">
      <alignment vertical="center"/>
    </xf>
    <xf numFmtId="175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172" fontId="7" fillId="0" borderId="0" xfId="0" applyFont="1" applyAlignment="1" applyProtection="1">
      <alignment horizontal="left" vertical="center" wrapText="1"/>
      <protection locked="0"/>
    </xf>
    <xf numFmtId="175" fontId="6" fillId="0" borderId="0" xfId="0" applyNumberFormat="1" applyFont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5" fontId="1" fillId="0" borderId="0" xfId="0" applyNumberFormat="1" applyFont="1" applyAlignment="1" applyProtection="1">
      <alignment vertical="center"/>
      <protection/>
    </xf>
    <xf numFmtId="180" fontId="6" fillId="0" borderId="0" xfId="0" applyNumberFormat="1" applyFont="1" applyAlignment="1" applyProtection="1">
      <alignment vertical="center"/>
      <protection locked="0"/>
    </xf>
    <xf numFmtId="173" fontId="6" fillId="0" borderId="0" xfId="0" applyNumberFormat="1" applyFont="1" applyAlignment="1" applyProtection="1">
      <alignment vertical="center"/>
      <protection locked="0"/>
    </xf>
    <xf numFmtId="180" fontId="1" fillId="0" borderId="0" xfId="0" applyNumberFormat="1" applyFont="1" applyAlignment="1">
      <alignment vertical="center"/>
    </xf>
    <xf numFmtId="172" fontId="6" fillId="0" borderId="0" xfId="0" applyFont="1" applyAlignment="1" applyProtection="1">
      <alignment horizontal="left"/>
      <protection locked="0"/>
    </xf>
    <xf numFmtId="172" fontId="1" fillId="0" borderId="0" xfId="0" applyFont="1" applyAlignment="1" applyProtection="1" quotePrefix="1">
      <alignment horizontal="center"/>
      <protection/>
    </xf>
    <xf numFmtId="175" fontId="6" fillId="0" borderId="0" xfId="0" applyNumberFormat="1" applyFont="1" applyAlignment="1" applyProtection="1">
      <alignment horizontal="left"/>
      <protection locked="0"/>
    </xf>
    <xf numFmtId="175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5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center" vertical="center"/>
      <protection/>
    </xf>
    <xf numFmtId="172" fontId="6" fillId="0" borderId="0" xfId="0" applyFont="1" applyAlignment="1" applyProtection="1" quotePrefix="1">
      <alignment horizontal="center"/>
      <protection locked="0"/>
    </xf>
    <xf numFmtId="173" fontId="6" fillId="0" borderId="0" xfId="0" applyNumberFormat="1" applyFont="1" applyAlignment="1" applyProtection="1">
      <alignment/>
      <protection locked="0"/>
    </xf>
    <xf numFmtId="172" fontId="6" fillId="0" borderId="0" xfId="0" applyNumberFormat="1" applyFont="1" applyAlignment="1" applyProtection="1">
      <alignment/>
      <protection locked="0"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center"/>
      <protection/>
    </xf>
    <xf numFmtId="176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 horizontal="left" vertical="center"/>
    </xf>
    <xf numFmtId="1" fontId="1" fillId="2" borderId="0" xfId="0" applyNumberFormat="1" applyFont="1" applyFill="1" applyAlignment="1">
      <alignment horizontal="center" vertical="center" wrapText="1"/>
    </xf>
    <xf numFmtId="172" fontId="1" fillId="2" borderId="0" xfId="0" applyFont="1" applyFill="1" applyAlignment="1">
      <alignment horizontal="center" vertical="center" wrapText="1"/>
    </xf>
    <xf numFmtId="172" fontId="7" fillId="0" borderId="0" xfId="0" applyFont="1" applyAlignment="1" applyProtection="1">
      <alignment/>
      <protection locked="0"/>
    </xf>
    <xf numFmtId="172" fontId="7" fillId="0" borderId="12" xfId="0" applyFont="1" applyBorder="1" applyAlignment="1" applyProtection="1">
      <alignment/>
      <protection locked="0"/>
    </xf>
    <xf numFmtId="172" fontId="10" fillId="0" borderId="0" xfId="0" applyFont="1" applyAlignment="1" applyProtection="1">
      <alignment horizontal="left"/>
      <protection locked="0"/>
    </xf>
    <xf numFmtId="172" fontId="10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3"/>
  <sheetViews>
    <sheetView showGridLines="0" tabSelected="1" zoomScale="75" zoomScaleNormal="75" workbookViewId="0" topLeftCell="A3">
      <pane xSplit="2" ySplit="9" topLeftCell="C12" activePane="bottomRight" state="frozen"/>
      <selection pane="topLeft" activeCell="A3" sqref="A3"/>
      <selection pane="topRight" activeCell="C3" sqref="C3"/>
      <selection pane="bottomLeft" activeCell="A12" sqref="A12"/>
      <selection pane="bottomRight" activeCell="E3" sqref="E3"/>
    </sheetView>
  </sheetViews>
  <sheetFormatPr defaultColWidth="9.625" defaultRowHeight="12.75"/>
  <cols>
    <col min="1" max="1" width="1.625" style="15" customWidth="1"/>
    <col min="2" max="2" width="13.125" style="25" customWidth="1"/>
    <col min="3" max="7" width="7.125" style="15" customWidth="1"/>
    <col min="8" max="8" width="11.00390625" style="15" customWidth="1"/>
    <col min="9" max="10" width="7.125" style="15" customWidth="1"/>
    <col min="11" max="14" width="8.00390625" style="15" customWidth="1"/>
    <col min="15" max="15" width="7.125" style="15" hidden="1" customWidth="1"/>
    <col min="16" max="16" width="7.125" style="15" customWidth="1"/>
    <col min="17" max="17" width="6.875" style="15" hidden="1" customWidth="1"/>
    <col min="18" max="18" width="8.00390625" style="15" hidden="1" customWidth="1"/>
    <col min="19" max="20" width="7.125" style="15" hidden="1" customWidth="1"/>
    <col min="21" max="21" width="12.875" style="16" bestFit="1" customWidth="1"/>
    <col min="22" max="22" width="11.00390625" style="16" customWidth="1"/>
    <col min="23" max="16384" width="9.625" style="15" customWidth="1"/>
  </cols>
  <sheetData>
    <row r="1" spans="1:5" ht="40.5" customHeight="1">
      <c r="A1" s="13"/>
      <c r="B1" s="14"/>
      <c r="C1" s="13"/>
      <c r="E1" s="2" t="s">
        <v>83</v>
      </c>
    </row>
    <row r="2" spans="1:5" ht="16.5" customHeight="1">
      <c r="A2" s="13"/>
      <c r="B2" s="14"/>
      <c r="C2" s="13"/>
      <c r="E2" s="17"/>
    </row>
    <row r="3" spans="1:21" ht="18">
      <c r="A3" s="13"/>
      <c r="B3" s="104" t="s">
        <v>1</v>
      </c>
      <c r="C3" s="13"/>
      <c r="E3" s="8" t="s">
        <v>33</v>
      </c>
      <c r="P3" s="17" t="s">
        <v>2</v>
      </c>
      <c r="Q3" s="17"/>
      <c r="U3" s="19">
        <f ca="1">TODAY()</f>
        <v>38418</v>
      </c>
    </row>
    <row r="4" spans="1:3" ht="12.75">
      <c r="A4" s="13"/>
      <c r="B4" s="104"/>
      <c r="C4" s="13"/>
    </row>
    <row r="5" spans="1:22" ht="12.75">
      <c r="A5" s="13"/>
      <c r="B5" s="104"/>
      <c r="C5" s="13"/>
      <c r="J5" s="17"/>
      <c r="K5" s="17"/>
      <c r="L5" s="17"/>
      <c r="M5" s="17"/>
      <c r="N5" s="17"/>
      <c r="O5" s="17"/>
      <c r="T5" s="17" t="s">
        <v>4</v>
      </c>
      <c r="V5" s="20" t="s">
        <v>0</v>
      </c>
    </row>
    <row r="6" spans="1:22" s="25" customFormat="1" ht="23.25" customHeight="1">
      <c r="A6" s="21"/>
      <c r="B6" s="105" t="s">
        <v>85</v>
      </c>
      <c r="C6" s="22" t="s">
        <v>5</v>
      </c>
      <c r="D6" s="22" t="s">
        <v>37</v>
      </c>
      <c r="E6" s="23" t="s">
        <v>38</v>
      </c>
      <c r="F6" s="22" t="s">
        <v>36</v>
      </c>
      <c r="G6" s="22" t="s">
        <v>39</v>
      </c>
      <c r="H6" s="24"/>
      <c r="I6" s="24" t="s">
        <v>6</v>
      </c>
      <c r="J6" s="24"/>
      <c r="K6" s="24"/>
      <c r="L6" s="24" t="s">
        <v>81</v>
      </c>
      <c r="M6" s="24"/>
      <c r="N6" s="24"/>
      <c r="O6" s="24"/>
      <c r="U6" s="26"/>
      <c r="V6" s="26"/>
    </row>
    <row r="7" spans="1:15" ht="1.5" customHeight="1">
      <c r="A7" s="27"/>
      <c r="B7" s="105"/>
      <c r="C7" s="28"/>
      <c r="D7" s="28"/>
      <c r="E7" s="29"/>
      <c r="F7" s="28"/>
      <c r="G7" s="28"/>
      <c r="H7" s="30"/>
      <c r="I7" s="20" t="s">
        <v>7</v>
      </c>
      <c r="J7" s="31"/>
      <c r="K7" s="31"/>
      <c r="L7" s="31"/>
      <c r="M7" s="31"/>
      <c r="N7" s="31"/>
      <c r="O7" s="31"/>
    </row>
    <row r="8" spans="1:20" ht="13.5" customHeight="1" thickBot="1">
      <c r="A8" s="27"/>
      <c r="B8" s="105"/>
      <c r="C8" s="32"/>
      <c r="D8" s="32"/>
      <c r="E8" s="33"/>
      <c r="F8" s="32"/>
      <c r="G8" s="32"/>
      <c r="H8" s="34"/>
      <c r="I8" s="16"/>
      <c r="J8" s="16"/>
      <c r="K8" s="16"/>
      <c r="L8" s="16"/>
      <c r="M8" s="16"/>
      <c r="N8" s="16"/>
      <c r="O8" s="16"/>
      <c r="P8" s="20" t="s">
        <v>34</v>
      </c>
      <c r="Q8" s="20" t="s">
        <v>35</v>
      </c>
      <c r="S8" s="20" t="s">
        <v>8</v>
      </c>
      <c r="T8" s="20" t="s">
        <v>9</v>
      </c>
    </row>
    <row r="9" spans="1:22" ht="14.25" customHeight="1">
      <c r="A9" s="27"/>
      <c r="B9" s="104"/>
      <c r="C9" s="35"/>
      <c r="D9" s="16"/>
      <c r="F9" s="16"/>
      <c r="G9" s="16"/>
      <c r="H9" s="36"/>
      <c r="I9" s="37"/>
      <c r="J9" s="38" t="s">
        <v>31</v>
      </c>
      <c r="K9" s="39"/>
      <c r="L9" s="40"/>
      <c r="M9" s="41" t="s">
        <v>79</v>
      </c>
      <c r="N9" s="42"/>
      <c r="O9" s="20"/>
      <c r="P9" s="20" t="s">
        <v>10</v>
      </c>
      <c r="Q9" s="20" t="s">
        <v>11</v>
      </c>
      <c r="R9" s="20" t="s">
        <v>12</v>
      </c>
      <c r="S9" s="20" t="s">
        <v>10</v>
      </c>
      <c r="T9" s="20" t="s">
        <v>13</v>
      </c>
      <c r="U9" s="43" t="s">
        <v>14</v>
      </c>
      <c r="V9" s="44" t="s">
        <v>28</v>
      </c>
    </row>
    <row r="10" spans="1:22" ht="13.5" customHeight="1">
      <c r="A10" s="27"/>
      <c r="B10" s="104" t="s">
        <v>59</v>
      </c>
      <c r="C10" s="34"/>
      <c r="D10" s="16"/>
      <c r="E10" s="20" t="s">
        <v>15</v>
      </c>
      <c r="G10" s="16"/>
      <c r="H10" s="45" t="s">
        <v>84</v>
      </c>
      <c r="I10" s="46" t="s">
        <v>80</v>
      </c>
      <c r="J10" s="47" t="s">
        <v>29</v>
      </c>
      <c r="K10" s="48" t="s">
        <v>30</v>
      </c>
      <c r="L10" s="47" t="s">
        <v>80</v>
      </c>
      <c r="M10" s="47" t="s">
        <v>29</v>
      </c>
      <c r="N10" s="49" t="s">
        <v>30</v>
      </c>
      <c r="O10" s="16" t="s">
        <v>40</v>
      </c>
      <c r="P10" s="20" t="s">
        <v>16</v>
      </c>
      <c r="Q10" s="20" t="s">
        <v>17</v>
      </c>
      <c r="R10" s="20" t="s">
        <v>18</v>
      </c>
      <c r="S10" s="20" t="s">
        <v>19</v>
      </c>
      <c r="T10" s="20" t="s">
        <v>20</v>
      </c>
      <c r="U10" s="43" t="s">
        <v>21</v>
      </c>
      <c r="V10" s="44" t="s">
        <v>21</v>
      </c>
    </row>
    <row r="11" spans="1:22" ht="14.25" customHeight="1">
      <c r="A11" s="27"/>
      <c r="B11" s="18"/>
      <c r="C11" s="50"/>
      <c r="D11" s="20"/>
      <c r="F11" s="16"/>
      <c r="G11" s="16"/>
      <c r="H11" s="51" t="s">
        <v>6</v>
      </c>
      <c r="I11" s="34" t="s">
        <v>75</v>
      </c>
      <c r="J11" s="52" t="s">
        <v>21</v>
      </c>
      <c r="K11" s="53" t="s">
        <v>21</v>
      </c>
      <c r="L11" s="52" t="s">
        <v>75</v>
      </c>
      <c r="M11" s="52" t="s">
        <v>21</v>
      </c>
      <c r="N11" s="54" t="s">
        <v>21</v>
      </c>
      <c r="O11" s="16" t="s">
        <v>41</v>
      </c>
      <c r="P11" s="17"/>
      <c r="S11" s="17" t="s">
        <v>22</v>
      </c>
      <c r="T11" s="17" t="s">
        <v>3</v>
      </c>
      <c r="U11" s="43"/>
      <c r="V11" s="44"/>
    </row>
    <row r="12" spans="1:22" s="72" customFormat="1" ht="23.25" customHeight="1">
      <c r="A12" s="55"/>
      <c r="B12" s="56" t="s">
        <v>23</v>
      </c>
      <c r="C12" s="57"/>
      <c r="D12" s="57"/>
      <c r="E12" s="57"/>
      <c r="F12" s="57"/>
      <c r="G12" s="58"/>
      <c r="H12" s="59"/>
      <c r="I12" s="60"/>
      <c r="J12" s="61"/>
      <c r="K12" s="62"/>
      <c r="L12" s="63"/>
      <c r="M12" s="61"/>
      <c r="N12" s="61"/>
      <c r="O12" s="64"/>
      <c r="P12" s="65">
        <f>SUM(C12:I12)+L12</f>
        <v>0</v>
      </c>
      <c r="Q12" s="66">
        <v>1060</v>
      </c>
      <c r="R12" s="67">
        <v>0</v>
      </c>
      <c r="S12" s="68">
        <f>(C12*$C$7/1000)+(D12*$D$7/1000)+(E12*$E$7/1000)+(F12*$F$7/1000)+(G12*$G$7/1000)+(I12*Q12/1000)+R12</f>
        <v>0</v>
      </c>
      <c r="T12" s="69">
        <f>(C12*3437+D12*2907+E12*2672+F12*3500+G12*4150+I12*O12)/1000000</f>
        <v>0</v>
      </c>
      <c r="U12" s="70">
        <f>IF(P12=0,,(C12*8.8+D12*11.9+E12*12.4+F12*47.5+G12*37+I12*J12+L12*M12)/P12)</f>
        <v>0</v>
      </c>
      <c r="V12" s="71">
        <f>IF(P12=0,0,(C12*0.27+D12*0.34+E12*0.35+F12*0.7+G12*0.55+I12*K12+L12*N12)/P12)</f>
        <v>0</v>
      </c>
    </row>
    <row r="13" spans="1:22" s="72" customFormat="1" ht="23.25" customHeight="1">
      <c r="A13" s="55"/>
      <c r="B13" s="56" t="s">
        <v>32</v>
      </c>
      <c r="C13" s="57"/>
      <c r="D13" s="57"/>
      <c r="E13" s="57"/>
      <c r="F13" s="57"/>
      <c r="G13" s="58"/>
      <c r="H13" s="59"/>
      <c r="I13" s="60"/>
      <c r="J13" s="61"/>
      <c r="K13" s="62"/>
      <c r="L13" s="63"/>
      <c r="M13" s="61"/>
      <c r="N13" s="61"/>
      <c r="O13" s="64"/>
      <c r="P13" s="65">
        <f aca="true" t="shared" si="0" ref="P13:P23">SUM(C13:I13)+L13</f>
        <v>0</v>
      </c>
      <c r="Q13" s="66">
        <v>1060</v>
      </c>
      <c r="R13" s="67">
        <v>0</v>
      </c>
      <c r="S13" s="68">
        <f aca="true" t="shared" si="1" ref="S13:S23">(D13*$D$7/1000)+(C13*$C$7/1000)+(F13*$F$7/1000)+(G13*$G$7/1000)+(I13*Q13/1000)+(J13*$J$7/1000)+R13</f>
        <v>0</v>
      </c>
      <c r="T13" s="69">
        <f aca="true" t="shared" si="2" ref="T13:T23">(C13*3437+D13*2907+E13*2672+F13*3500+G13*4150+I13*O13)/1000000</f>
        <v>0</v>
      </c>
      <c r="U13" s="70">
        <f aca="true" t="shared" si="3" ref="U13:U23">IF(P13=0,0,(C13*8.8+D13*11.9+E13*12.4+F13*47.5+G13*37+I13*J13+L13*M13)/P13)</f>
        <v>0</v>
      </c>
      <c r="V13" s="71">
        <f aca="true" t="shared" si="4" ref="V13:V23">IF(P13=0,0,(C13*0.27+D13*0.34+E13*0.35+F13*0.7+G13*0.55+I13*K13+L13*N13)/P13)</f>
        <v>0</v>
      </c>
    </row>
    <row r="14" spans="1:22" s="72" customFormat="1" ht="23.25" customHeight="1">
      <c r="A14" s="55"/>
      <c r="B14" s="56" t="s">
        <v>24</v>
      </c>
      <c r="C14" s="57"/>
      <c r="D14" s="57"/>
      <c r="E14" s="57"/>
      <c r="F14" s="57"/>
      <c r="G14" s="58"/>
      <c r="H14" s="59"/>
      <c r="I14" s="60"/>
      <c r="J14" s="61"/>
      <c r="K14" s="62"/>
      <c r="L14" s="63"/>
      <c r="M14" s="61"/>
      <c r="N14" s="61"/>
      <c r="O14" s="64"/>
      <c r="P14" s="65">
        <f t="shared" si="0"/>
        <v>0</v>
      </c>
      <c r="Q14" s="66">
        <v>1060</v>
      </c>
      <c r="R14" s="67">
        <v>0</v>
      </c>
      <c r="S14" s="68">
        <f t="shared" si="1"/>
        <v>0</v>
      </c>
      <c r="T14" s="69">
        <f t="shared" si="2"/>
        <v>0</v>
      </c>
      <c r="U14" s="70">
        <f t="shared" si="3"/>
        <v>0</v>
      </c>
      <c r="V14" s="71">
        <f t="shared" si="4"/>
        <v>0</v>
      </c>
    </row>
    <row r="15" spans="1:22" s="72" customFormat="1" ht="23.25" customHeight="1">
      <c r="A15" s="55"/>
      <c r="B15" s="73" t="s">
        <v>62</v>
      </c>
      <c r="C15" s="57"/>
      <c r="D15" s="57"/>
      <c r="E15" s="74"/>
      <c r="F15" s="57"/>
      <c r="G15" s="58"/>
      <c r="H15" s="59"/>
      <c r="I15" s="60"/>
      <c r="J15" s="61"/>
      <c r="K15" s="62"/>
      <c r="L15" s="63"/>
      <c r="M15" s="61"/>
      <c r="N15" s="61"/>
      <c r="O15" s="64"/>
      <c r="P15" s="65">
        <f t="shared" si="0"/>
        <v>0</v>
      </c>
      <c r="Q15" s="66">
        <v>1060</v>
      </c>
      <c r="R15" s="67">
        <v>0</v>
      </c>
      <c r="S15" s="68">
        <f t="shared" si="1"/>
        <v>0</v>
      </c>
      <c r="T15" s="69">
        <f t="shared" si="2"/>
        <v>0</v>
      </c>
      <c r="U15" s="70">
        <f t="shared" si="3"/>
        <v>0</v>
      </c>
      <c r="V15" s="71">
        <f t="shared" si="4"/>
        <v>0</v>
      </c>
    </row>
    <row r="16" spans="1:22" s="72" customFormat="1" ht="23.25" customHeight="1">
      <c r="A16" s="55"/>
      <c r="B16" s="56"/>
      <c r="C16" s="57"/>
      <c r="D16" s="57"/>
      <c r="E16" s="74"/>
      <c r="F16" s="57"/>
      <c r="G16" s="58"/>
      <c r="H16" s="59"/>
      <c r="I16" s="60"/>
      <c r="J16" s="61"/>
      <c r="K16" s="62"/>
      <c r="L16" s="63"/>
      <c r="M16" s="61"/>
      <c r="N16" s="61"/>
      <c r="O16" s="64"/>
      <c r="P16" s="65">
        <f t="shared" si="0"/>
        <v>0</v>
      </c>
      <c r="Q16" s="66">
        <v>2130</v>
      </c>
      <c r="R16" s="67">
        <v>0</v>
      </c>
      <c r="S16" s="68">
        <f t="shared" si="1"/>
        <v>0</v>
      </c>
      <c r="T16" s="69">
        <f t="shared" si="2"/>
        <v>0</v>
      </c>
      <c r="U16" s="70">
        <f t="shared" si="3"/>
        <v>0</v>
      </c>
      <c r="V16" s="71">
        <f t="shared" si="4"/>
        <v>0</v>
      </c>
    </row>
    <row r="17" spans="1:22" s="72" customFormat="1" ht="23.25" customHeight="1">
      <c r="A17" s="55"/>
      <c r="B17" s="56" t="s">
        <v>56</v>
      </c>
      <c r="C17" s="57"/>
      <c r="D17" s="57"/>
      <c r="E17" s="74"/>
      <c r="F17" s="57"/>
      <c r="G17" s="58"/>
      <c r="H17" s="59"/>
      <c r="I17" s="60"/>
      <c r="J17" s="61"/>
      <c r="K17" s="62"/>
      <c r="L17" s="63"/>
      <c r="M17" s="61"/>
      <c r="N17" s="61"/>
      <c r="O17" s="64"/>
      <c r="P17" s="65">
        <f t="shared" si="0"/>
        <v>0</v>
      </c>
      <c r="Q17" s="66"/>
      <c r="R17" s="67"/>
      <c r="S17" s="68">
        <f t="shared" si="1"/>
        <v>0</v>
      </c>
      <c r="T17" s="69">
        <f t="shared" si="2"/>
        <v>0</v>
      </c>
      <c r="U17" s="70">
        <f t="shared" si="3"/>
        <v>0</v>
      </c>
      <c r="V17" s="71">
        <f t="shared" si="4"/>
        <v>0</v>
      </c>
    </row>
    <row r="18" spans="1:22" s="72" customFormat="1" ht="23.25" customHeight="1">
      <c r="A18" s="55"/>
      <c r="B18" s="56" t="s">
        <v>55</v>
      </c>
      <c r="C18" s="57"/>
      <c r="D18" s="57"/>
      <c r="E18" s="74"/>
      <c r="F18" s="57"/>
      <c r="G18" s="58"/>
      <c r="H18" s="59"/>
      <c r="I18" s="60"/>
      <c r="J18" s="61"/>
      <c r="K18" s="62"/>
      <c r="L18" s="63"/>
      <c r="M18" s="61"/>
      <c r="N18" s="61"/>
      <c r="O18" s="64"/>
      <c r="P18" s="65">
        <f t="shared" si="0"/>
        <v>0</v>
      </c>
      <c r="Q18" s="66">
        <v>1054.25</v>
      </c>
      <c r="R18" s="67">
        <v>0</v>
      </c>
      <c r="S18" s="68">
        <f t="shared" si="1"/>
        <v>0</v>
      </c>
      <c r="T18" s="69">
        <f t="shared" si="2"/>
        <v>0</v>
      </c>
      <c r="U18" s="70">
        <f t="shared" si="3"/>
        <v>0</v>
      </c>
      <c r="V18" s="71">
        <f t="shared" si="4"/>
        <v>0</v>
      </c>
    </row>
    <row r="19" spans="1:22" s="72" customFormat="1" ht="23.25" customHeight="1">
      <c r="A19" s="55"/>
      <c r="B19" s="56"/>
      <c r="C19" s="57"/>
      <c r="D19" s="57"/>
      <c r="E19" s="74"/>
      <c r="F19" s="57"/>
      <c r="G19" s="58"/>
      <c r="H19" s="59"/>
      <c r="I19" s="60"/>
      <c r="J19" s="61"/>
      <c r="K19" s="62"/>
      <c r="L19" s="63"/>
      <c r="M19" s="61"/>
      <c r="N19" s="61"/>
      <c r="O19" s="64"/>
      <c r="P19" s="65">
        <f t="shared" si="0"/>
        <v>0</v>
      </c>
      <c r="Q19" s="66">
        <v>0</v>
      </c>
      <c r="R19" s="67">
        <v>0</v>
      </c>
      <c r="S19" s="68">
        <f t="shared" si="1"/>
        <v>0</v>
      </c>
      <c r="T19" s="69">
        <f t="shared" si="2"/>
        <v>0</v>
      </c>
      <c r="U19" s="70">
        <f t="shared" si="3"/>
        <v>0</v>
      </c>
      <c r="V19" s="71">
        <f t="shared" si="4"/>
        <v>0</v>
      </c>
    </row>
    <row r="20" spans="1:22" s="72" customFormat="1" ht="23.25" customHeight="1">
      <c r="A20" s="55"/>
      <c r="B20" s="56"/>
      <c r="C20" s="57"/>
      <c r="D20" s="57"/>
      <c r="E20" s="74"/>
      <c r="F20" s="57"/>
      <c r="G20" s="58"/>
      <c r="H20" s="59"/>
      <c r="I20" s="60"/>
      <c r="J20" s="61"/>
      <c r="K20" s="62"/>
      <c r="L20" s="63"/>
      <c r="M20" s="61"/>
      <c r="N20" s="61"/>
      <c r="O20" s="64"/>
      <c r="P20" s="65">
        <f t="shared" si="0"/>
        <v>0</v>
      </c>
      <c r="Q20" s="66"/>
      <c r="R20" s="67"/>
      <c r="S20" s="68">
        <f t="shared" si="1"/>
        <v>0</v>
      </c>
      <c r="T20" s="69">
        <f t="shared" si="2"/>
        <v>0</v>
      </c>
      <c r="U20" s="70">
        <f t="shared" si="3"/>
        <v>0</v>
      </c>
      <c r="V20" s="71">
        <f t="shared" si="4"/>
        <v>0</v>
      </c>
    </row>
    <row r="21" spans="1:22" s="72" customFormat="1" ht="23.25" customHeight="1">
      <c r="A21" s="55"/>
      <c r="B21" s="56" t="s">
        <v>27</v>
      </c>
      <c r="C21" s="57"/>
      <c r="D21" s="57"/>
      <c r="E21" s="74"/>
      <c r="F21" s="57"/>
      <c r="G21" s="58"/>
      <c r="H21" s="59"/>
      <c r="I21" s="60"/>
      <c r="J21" s="61"/>
      <c r="K21" s="62"/>
      <c r="L21" s="63"/>
      <c r="M21" s="61"/>
      <c r="N21" s="61"/>
      <c r="O21" s="64"/>
      <c r="P21" s="65">
        <f t="shared" si="0"/>
        <v>0</v>
      </c>
      <c r="Q21" s="66">
        <v>1504</v>
      </c>
      <c r="R21" s="67">
        <v>0</v>
      </c>
      <c r="S21" s="68">
        <f t="shared" si="1"/>
        <v>0</v>
      </c>
      <c r="T21" s="69">
        <f t="shared" si="2"/>
        <v>0</v>
      </c>
      <c r="U21" s="70">
        <f t="shared" si="3"/>
        <v>0</v>
      </c>
      <c r="V21" s="71">
        <f t="shared" si="4"/>
        <v>0</v>
      </c>
    </row>
    <row r="22" spans="1:22" s="72" customFormat="1" ht="23.25" customHeight="1">
      <c r="A22" s="55"/>
      <c r="C22" s="57"/>
      <c r="D22" s="57"/>
      <c r="E22" s="74"/>
      <c r="F22" s="57"/>
      <c r="G22" s="58"/>
      <c r="H22" s="59"/>
      <c r="I22" s="60"/>
      <c r="J22" s="61"/>
      <c r="K22" s="62"/>
      <c r="L22" s="63"/>
      <c r="M22" s="61"/>
      <c r="N22" s="61"/>
      <c r="O22" s="64"/>
      <c r="P22" s="65">
        <f t="shared" si="0"/>
        <v>0</v>
      </c>
      <c r="Q22" s="66">
        <v>1060</v>
      </c>
      <c r="R22" s="67">
        <v>0</v>
      </c>
      <c r="S22" s="68">
        <f t="shared" si="1"/>
        <v>0</v>
      </c>
      <c r="T22" s="69">
        <f t="shared" si="2"/>
        <v>0</v>
      </c>
      <c r="U22" s="70">
        <f t="shared" si="3"/>
        <v>0</v>
      </c>
      <c r="V22" s="71">
        <f t="shared" si="4"/>
        <v>0</v>
      </c>
    </row>
    <row r="23" spans="1:22" s="72" customFormat="1" ht="23.25" customHeight="1" thickBot="1">
      <c r="A23" s="55"/>
      <c r="B23" s="56" t="s">
        <v>26</v>
      </c>
      <c r="C23" s="57"/>
      <c r="D23" s="57"/>
      <c r="E23" s="74"/>
      <c r="F23" s="57"/>
      <c r="G23" s="58"/>
      <c r="H23" s="75"/>
      <c r="I23" s="76"/>
      <c r="J23" s="77"/>
      <c r="K23" s="78"/>
      <c r="L23" s="63"/>
      <c r="M23" s="61"/>
      <c r="N23" s="61"/>
      <c r="O23" s="64"/>
      <c r="P23" s="65">
        <f t="shared" si="0"/>
        <v>0</v>
      </c>
      <c r="Q23" s="66">
        <v>1204</v>
      </c>
      <c r="R23" s="67">
        <v>0</v>
      </c>
      <c r="S23" s="68">
        <f t="shared" si="1"/>
        <v>0</v>
      </c>
      <c r="T23" s="69">
        <f t="shared" si="2"/>
        <v>0</v>
      </c>
      <c r="U23" s="70">
        <f t="shared" si="3"/>
        <v>0</v>
      </c>
      <c r="V23" s="71">
        <f t="shared" si="4"/>
        <v>0</v>
      </c>
    </row>
    <row r="24" spans="1:22" s="72" customFormat="1" ht="23.25" customHeight="1">
      <c r="A24" s="55"/>
      <c r="B24" s="79" t="s">
        <v>25</v>
      </c>
      <c r="C24" s="80"/>
      <c r="D24" s="80"/>
      <c r="F24" s="80"/>
      <c r="G24" s="80"/>
      <c r="H24" s="80"/>
      <c r="I24" s="81"/>
      <c r="J24" s="80"/>
      <c r="K24" s="80"/>
      <c r="L24" s="80"/>
      <c r="M24" s="80"/>
      <c r="N24" s="80"/>
      <c r="O24" s="80"/>
      <c r="P24" s="82"/>
      <c r="Q24" s="83"/>
      <c r="R24" s="84"/>
      <c r="S24" s="85"/>
      <c r="U24" s="108"/>
      <c r="V24" s="71"/>
    </row>
    <row r="25" spans="1:21" ht="22.5" customHeight="1">
      <c r="A25" s="86"/>
      <c r="B25" s="106" t="s">
        <v>87</v>
      </c>
      <c r="C25" s="87"/>
      <c r="D25" s="88"/>
      <c r="E25" s="89"/>
      <c r="F25" s="89"/>
      <c r="G25" s="89"/>
      <c r="H25" s="89"/>
      <c r="I25" s="90"/>
      <c r="J25" s="89"/>
      <c r="K25" s="89"/>
      <c r="L25" s="89"/>
      <c r="M25" s="89"/>
      <c r="N25" s="89"/>
      <c r="O25" s="89"/>
      <c r="P25" s="91"/>
      <c r="Q25" s="13"/>
      <c r="R25" s="13"/>
      <c r="U25" s="92"/>
    </row>
    <row r="26" spans="1:21" ht="22.5" customHeight="1">
      <c r="A26" s="27"/>
      <c r="B26" s="107" t="s">
        <v>86</v>
      </c>
      <c r="C26" s="93"/>
      <c r="D26" s="89"/>
      <c r="E26" s="89"/>
      <c r="F26" s="89"/>
      <c r="G26" s="89"/>
      <c r="H26" s="89"/>
      <c r="I26" s="90"/>
      <c r="J26" s="89"/>
      <c r="K26" s="89"/>
      <c r="L26" s="89"/>
      <c r="M26" s="89"/>
      <c r="N26" s="89"/>
      <c r="O26" s="89"/>
      <c r="P26" s="91"/>
      <c r="Q26" s="13"/>
      <c r="R26" s="94"/>
      <c r="U26" s="92"/>
    </row>
    <row r="27" spans="1:21" ht="22.5" customHeight="1">
      <c r="A27" s="27"/>
      <c r="B27" s="18" t="s">
        <v>88</v>
      </c>
      <c r="C27" s="93"/>
      <c r="D27" s="89"/>
      <c r="E27" s="89"/>
      <c r="F27" s="89"/>
      <c r="G27" s="89"/>
      <c r="H27" s="89"/>
      <c r="I27" s="90"/>
      <c r="J27" s="89"/>
      <c r="K27" s="89"/>
      <c r="L27" s="89"/>
      <c r="M27" s="89"/>
      <c r="N27" s="89"/>
      <c r="O27" s="89"/>
      <c r="P27" s="91"/>
      <c r="Q27" s="95"/>
      <c r="R27" s="94"/>
      <c r="S27" s="96"/>
      <c r="T27" s="97"/>
      <c r="U27" s="98"/>
    </row>
    <row r="28" spans="1:18" ht="12.75">
      <c r="A28" s="27"/>
      <c r="B28" s="18"/>
      <c r="C28" s="93"/>
      <c r="D28" s="89"/>
      <c r="E28" s="89"/>
      <c r="F28" s="89"/>
      <c r="G28" s="89"/>
      <c r="H28" s="89"/>
      <c r="I28" s="90"/>
      <c r="J28" s="89"/>
      <c r="K28" s="89"/>
      <c r="L28" s="89"/>
      <c r="M28" s="89"/>
      <c r="N28" s="89"/>
      <c r="O28" s="89"/>
      <c r="P28" s="91"/>
      <c r="Q28" s="13"/>
      <c r="R28" s="94"/>
    </row>
    <row r="29" spans="1:18" ht="12.75">
      <c r="A29" s="27"/>
      <c r="B29" s="14"/>
      <c r="C29" s="93"/>
      <c r="D29" s="89"/>
      <c r="E29" s="89"/>
      <c r="F29" s="89"/>
      <c r="G29" s="89"/>
      <c r="H29" s="89"/>
      <c r="I29" s="90"/>
      <c r="J29" s="89"/>
      <c r="K29" s="89"/>
      <c r="L29" s="89"/>
      <c r="M29" s="89"/>
      <c r="N29" s="89"/>
      <c r="O29" s="89"/>
      <c r="P29" s="91"/>
      <c r="Q29" s="13"/>
      <c r="R29" s="94"/>
    </row>
    <row r="30" spans="1:21" ht="12.75">
      <c r="A30" s="27"/>
      <c r="B30" s="18"/>
      <c r="C30" s="93"/>
      <c r="D30" s="89"/>
      <c r="E30" s="89"/>
      <c r="F30" s="89"/>
      <c r="G30" s="89"/>
      <c r="H30" s="89"/>
      <c r="I30" s="90"/>
      <c r="J30" s="89"/>
      <c r="K30" s="89"/>
      <c r="L30" s="89"/>
      <c r="M30" s="89"/>
      <c r="N30" s="89"/>
      <c r="O30" s="89"/>
      <c r="P30" s="91"/>
      <c r="Q30" s="95"/>
      <c r="R30" s="94"/>
      <c r="S30" s="96"/>
      <c r="T30" s="97"/>
      <c r="U30" s="98"/>
    </row>
    <row r="31" spans="1:18" ht="12.75">
      <c r="A31" s="27"/>
      <c r="B31" s="18"/>
      <c r="C31" s="93"/>
      <c r="D31" s="89"/>
      <c r="E31" s="89"/>
      <c r="F31" s="89"/>
      <c r="G31" s="89"/>
      <c r="H31" s="89"/>
      <c r="I31" s="90"/>
      <c r="J31" s="89"/>
      <c r="K31" s="89"/>
      <c r="L31" s="89"/>
      <c r="M31" s="89"/>
      <c r="N31" s="89"/>
      <c r="O31" s="89"/>
      <c r="P31" s="91"/>
      <c r="Q31" s="13"/>
      <c r="R31" s="94"/>
    </row>
    <row r="32" spans="1:18" ht="12.75">
      <c r="A32" s="27"/>
      <c r="B32" s="14"/>
      <c r="C32" s="93"/>
      <c r="D32" s="89"/>
      <c r="E32" s="89"/>
      <c r="F32" s="89"/>
      <c r="G32" s="89"/>
      <c r="H32" s="89"/>
      <c r="I32" s="90"/>
      <c r="J32" s="89"/>
      <c r="K32" s="89"/>
      <c r="L32" s="89"/>
      <c r="M32" s="89"/>
      <c r="N32" s="89"/>
      <c r="O32" s="89"/>
      <c r="P32" s="91"/>
      <c r="Q32" s="13"/>
      <c r="R32" s="94"/>
    </row>
    <row r="33" spans="1:21" ht="12.75">
      <c r="A33" s="27"/>
      <c r="B33" s="18"/>
      <c r="C33" s="93"/>
      <c r="D33" s="89"/>
      <c r="E33" s="89"/>
      <c r="F33" s="89"/>
      <c r="G33" s="89"/>
      <c r="H33" s="89"/>
      <c r="I33" s="90"/>
      <c r="J33" s="89"/>
      <c r="K33" s="89"/>
      <c r="L33" s="89"/>
      <c r="M33" s="89"/>
      <c r="N33" s="89"/>
      <c r="O33" s="89"/>
      <c r="P33" s="91"/>
      <c r="Q33" s="95"/>
      <c r="R33" s="94"/>
      <c r="S33" s="96"/>
      <c r="T33" s="97"/>
      <c r="U33" s="98"/>
    </row>
    <row r="34" spans="1:18" ht="12.75">
      <c r="A34" s="27"/>
      <c r="B34" s="18"/>
      <c r="C34" s="93"/>
      <c r="D34" s="89"/>
      <c r="E34" s="89"/>
      <c r="F34" s="89"/>
      <c r="G34" s="89"/>
      <c r="H34" s="89"/>
      <c r="I34" s="90"/>
      <c r="J34" s="89"/>
      <c r="K34" s="89"/>
      <c r="L34" s="89"/>
      <c r="M34" s="89"/>
      <c r="N34" s="89"/>
      <c r="O34" s="89"/>
      <c r="P34" s="91"/>
      <c r="Q34" s="95"/>
      <c r="R34" s="94"/>
    </row>
    <row r="35" spans="1:18" ht="12.75">
      <c r="A35" s="27"/>
      <c r="B35" s="14"/>
      <c r="C35" s="93"/>
      <c r="D35" s="89"/>
      <c r="E35" s="89"/>
      <c r="F35" s="89"/>
      <c r="G35" s="89"/>
      <c r="H35" s="89"/>
      <c r="I35" s="90"/>
      <c r="J35" s="89"/>
      <c r="K35" s="89"/>
      <c r="L35" s="89"/>
      <c r="M35" s="89"/>
      <c r="N35" s="89"/>
      <c r="O35" s="89"/>
      <c r="P35" s="91"/>
      <c r="Q35" s="95"/>
      <c r="R35" s="94"/>
    </row>
    <row r="36" spans="1:21" ht="12.75">
      <c r="A36" s="27"/>
      <c r="B36" s="18"/>
      <c r="C36" s="93"/>
      <c r="D36" s="89"/>
      <c r="E36" s="89"/>
      <c r="F36" s="89"/>
      <c r="G36" s="89"/>
      <c r="H36" s="89"/>
      <c r="I36" s="90"/>
      <c r="J36" s="89"/>
      <c r="K36" s="89"/>
      <c r="L36" s="89"/>
      <c r="M36" s="89"/>
      <c r="N36" s="89"/>
      <c r="O36" s="89"/>
      <c r="P36" s="91"/>
      <c r="Q36" s="95"/>
      <c r="R36" s="94"/>
      <c r="S36" s="96"/>
      <c r="T36" s="97"/>
      <c r="U36" s="98"/>
    </row>
    <row r="37" spans="1:18" ht="12.75">
      <c r="A37" s="27"/>
      <c r="B37" s="18"/>
      <c r="C37" s="93"/>
      <c r="D37" s="89"/>
      <c r="E37" s="89"/>
      <c r="F37" s="89"/>
      <c r="G37" s="89"/>
      <c r="H37" s="89"/>
      <c r="I37" s="90"/>
      <c r="J37" s="89"/>
      <c r="K37" s="89"/>
      <c r="L37" s="89"/>
      <c r="M37" s="89"/>
      <c r="N37" s="89"/>
      <c r="O37" s="89"/>
      <c r="P37" s="91"/>
      <c r="Q37" s="13"/>
      <c r="R37" s="13"/>
    </row>
    <row r="38" spans="1:18" ht="12.75">
      <c r="A38" s="27"/>
      <c r="B38" s="14"/>
      <c r="C38" s="93"/>
      <c r="D38" s="89"/>
      <c r="E38" s="89"/>
      <c r="F38" s="89"/>
      <c r="G38" s="89"/>
      <c r="H38" s="89"/>
      <c r="I38" s="90"/>
      <c r="J38" s="89"/>
      <c r="K38" s="89"/>
      <c r="L38" s="89"/>
      <c r="M38" s="89"/>
      <c r="N38" s="89"/>
      <c r="O38" s="89"/>
      <c r="P38" s="91"/>
      <c r="Q38" s="13"/>
      <c r="R38" s="13"/>
    </row>
    <row r="39" spans="1:21" ht="12.75">
      <c r="A39" s="27"/>
      <c r="B39" s="18"/>
      <c r="C39" s="93"/>
      <c r="D39" s="89"/>
      <c r="E39" s="89"/>
      <c r="F39" s="89"/>
      <c r="G39" s="89"/>
      <c r="H39" s="89"/>
      <c r="I39" s="90"/>
      <c r="J39" s="89"/>
      <c r="K39" s="89"/>
      <c r="L39" s="89"/>
      <c r="M39" s="89"/>
      <c r="N39" s="89"/>
      <c r="O39" s="89"/>
      <c r="P39" s="91"/>
      <c r="Q39" s="95"/>
      <c r="R39" s="94"/>
      <c r="S39" s="96"/>
      <c r="T39" s="97"/>
      <c r="U39" s="98"/>
    </row>
    <row r="40" spans="1:17" ht="12.75">
      <c r="A40" s="27"/>
      <c r="B40" s="14"/>
      <c r="C40" s="93"/>
      <c r="D40" s="91"/>
      <c r="E40" s="91"/>
      <c r="F40" s="91"/>
      <c r="G40" s="91"/>
      <c r="H40" s="91"/>
      <c r="I40" s="99"/>
      <c r="J40" s="91"/>
      <c r="K40" s="91"/>
      <c r="L40" s="91"/>
      <c r="M40" s="91"/>
      <c r="N40" s="91"/>
      <c r="O40" s="91"/>
      <c r="P40" s="91"/>
      <c r="Q40" s="100"/>
    </row>
    <row r="41" spans="1:17" ht="12.75">
      <c r="A41" s="27"/>
      <c r="B41" s="14"/>
      <c r="C41" s="93"/>
      <c r="D41" s="91"/>
      <c r="E41" s="91"/>
      <c r="F41" s="91"/>
      <c r="G41" s="91"/>
      <c r="H41" s="91"/>
      <c r="I41" s="99"/>
      <c r="J41" s="91"/>
      <c r="K41" s="91"/>
      <c r="L41" s="91"/>
      <c r="M41" s="91"/>
      <c r="N41" s="91"/>
      <c r="O41" s="91"/>
      <c r="P41" s="91"/>
      <c r="Q41" s="100"/>
    </row>
    <row r="42" spans="1:21" ht="12.75">
      <c r="A42" s="27"/>
      <c r="B42" s="18"/>
      <c r="C42" s="93"/>
      <c r="D42" s="89"/>
      <c r="E42" s="89"/>
      <c r="F42" s="89"/>
      <c r="G42" s="89"/>
      <c r="H42" s="89"/>
      <c r="I42" s="90"/>
      <c r="J42" s="89"/>
      <c r="K42" s="89"/>
      <c r="L42" s="89"/>
      <c r="M42" s="89"/>
      <c r="N42" s="89"/>
      <c r="O42" s="89"/>
      <c r="P42" s="91"/>
      <c r="Q42" s="95"/>
      <c r="R42" s="94"/>
      <c r="S42" s="96"/>
      <c r="T42" s="97"/>
      <c r="U42" s="98"/>
    </row>
    <row r="43" spans="1:21" ht="12.75">
      <c r="A43" s="27"/>
      <c r="B43" s="18"/>
      <c r="C43" s="93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1"/>
      <c r="Q43" s="95"/>
      <c r="R43" s="94"/>
      <c r="S43" s="96"/>
      <c r="T43" s="97"/>
      <c r="U43" s="98"/>
    </row>
    <row r="44" spans="1:16" ht="12.75">
      <c r="A44" s="27"/>
      <c r="B44" s="14"/>
      <c r="C44" s="93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1:22" ht="12.75">
      <c r="A45" s="13"/>
      <c r="B45" s="18"/>
      <c r="C45" s="13"/>
      <c r="V45" s="20"/>
    </row>
    <row r="47" spans="17:21" ht="12.75">
      <c r="Q47" s="100"/>
      <c r="R47" s="96"/>
      <c r="T47" s="97"/>
      <c r="U47" s="98"/>
    </row>
    <row r="48" spans="17:21" ht="12.75">
      <c r="Q48" s="100"/>
      <c r="R48" s="96"/>
      <c r="T48" s="97"/>
      <c r="U48" s="98"/>
    </row>
    <row r="49" spans="17:21" ht="12.75">
      <c r="Q49" s="100"/>
      <c r="R49" s="96"/>
      <c r="S49" s="96"/>
      <c r="T49" s="97"/>
      <c r="U49" s="98"/>
    </row>
    <row r="50" spans="17:21" ht="12.75">
      <c r="Q50" s="100"/>
      <c r="R50" s="96"/>
      <c r="T50" s="97"/>
      <c r="U50" s="98"/>
    </row>
    <row r="51" spans="17:18" ht="12.75">
      <c r="Q51" s="100"/>
      <c r="R51" s="96"/>
    </row>
    <row r="52" spans="17:21" ht="12.75">
      <c r="Q52" s="100"/>
      <c r="R52" s="96"/>
      <c r="S52" s="96"/>
      <c r="T52" s="97"/>
      <c r="U52" s="98"/>
    </row>
    <row r="53" spans="17:21" ht="12.75">
      <c r="Q53" s="100"/>
      <c r="R53" s="96"/>
      <c r="S53" s="96"/>
      <c r="T53" s="97"/>
      <c r="U53" s="98"/>
    </row>
    <row r="54" spans="17:21" ht="12.75">
      <c r="Q54" s="100"/>
      <c r="R54" s="96"/>
      <c r="S54" s="96"/>
      <c r="T54" s="97"/>
      <c r="U54" s="98"/>
    </row>
    <row r="55" spans="17:21" ht="12.75">
      <c r="Q55" s="100"/>
      <c r="R55" s="96"/>
      <c r="S55" s="96"/>
      <c r="T55" s="97"/>
      <c r="U55" s="98"/>
    </row>
    <row r="56" spans="17:21" ht="12.75">
      <c r="Q56" s="100"/>
      <c r="R56" s="96"/>
      <c r="S56" s="96"/>
      <c r="T56" s="97"/>
      <c r="U56" s="98"/>
    </row>
    <row r="57" spans="17:21" ht="12.75">
      <c r="Q57" s="100"/>
      <c r="R57" s="96"/>
      <c r="S57" s="96"/>
      <c r="T57" s="97"/>
      <c r="U57" s="98"/>
    </row>
    <row r="58" spans="17:21" ht="12.75">
      <c r="Q58" s="100"/>
      <c r="R58" s="96"/>
      <c r="S58" s="96"/>
      <c r="T58" s="97"/>
      <c r="U58" s="98"/>
    </row>
    <row r="59" spans="17:21" ht="12.75">
      <c r="Q59" s="100"/>
      <c r="R59" s="96"/>
      <c r="S59" s="96"/>
      <c r="T59" s="97"/>
      <c r="U59" s="98"/>
    </row>
    <row r="60" spans="17:21" ht="12.75">
      <c r="Q60" s="100"/>
      <c r="R60" s="96"/>
      <c r="S60" s="96"/>
      <c r="T60" s="97"/>
      <c r="U60" s="98"/>
    </row>
    <row r="61" spans="17:21" ht="12.75">
      <c r="Q61" s="100"/>
      <c r="R61" s="96"/>
      <c r="S61" s="96"/>
      <c r="T61" s="97"/>
      <c r="U61" s="98"/>
    </row>
    <row r="62" spans="17:21" ht="12.75">
      <c r="Q62" s="100"/>
      <c r="R62" s="96"/>
      <c r="S62" s="96"/>
      <c r="T62" s="97"/>
      <c r="U62" s="98"/>
    </row>
    <row r="63" spans="17:21" ht="12.75">
      <c r="Q63" s="100"/>
      <c r="R63" s="96"/>
      <c r="S63" s="96"/>
      <c r="T63" s="97"/>
      <c r="U63" s="98"/>
    </row>
    <row r="64" spans="17:21" ht="12.75">
      <c r="Q64" s="100"/>
      <c r="R64" s="96"/>
      <c r="T64" s="97"/>
      <c r="U64" s="98"/>
    </row>
    <row r="65" spans="17:21" ht="12.75">
      <c r="Q65" s="100"/>
      <c r="T65" s="97"/>
      <c r="U65" s="98"/>
    </row>
    <row r="66" spans="17:21" ht="12.75">
      <c r="Q66" s="100"/>
      <c r="S66" s="96"/>
      <c r="T66" s="97"/>
      <c r="U66" s="98"/>
    </row>
    <row r="67" spans="17:21" ht="12.75">
      <c r="Q67" s="100"/>
      <c r="S67" s="96"/>
      <c r="T67" s="97"/>
      <c r="U67" s="98"/>
    </row>
    <row r="68" spans="17:21" ht="12.75">
      <c r="Q68" s="100"/>
      <c r="T68" s="97"/>
      <c r="U68" s="98"/>
    </row>
    <row r="69" spans="17:21" ht="12.75">
      <c r="Q69" s="100"/>
      <c r="S69" s="96"/>
      <c r="T69" s="97"/>
      <c r="U69" s="98"/>
    </row>
    <row r="70" spans="17:21" ht="12.75">
      <c r="Q70" s="100"/>
      <c r="S70" s="96"/>
      <c r="T70" s="97"/>
      <c r="U70" s="98"/>
    </row>
    <row r="71" ht="12.75">
      <c r="Q71" s="100"/>
    </row>
    <row r="72" spans="17:21" ht="12.75">
      <c r="Q72" s="100"/>
      <c r="S72" s="96"/>
      <c r="T72" s="97"/>
      <c r="U72" s="98"/>
    </row>
    <row r="73" spans="17:21" ht="12.75">
      <c r="Q73" s="100"/>
      <c r="S73" s="96"/>
      <c r="T73" s="97"/>
      <c r="U73" s="98"/>
    </row>
    <row r="74" spans="17:21" ht="12.75">
      <c r="Q74" s="100"/>
      <c r="S74" s="96"/>
      <c r="T74" s="97"/>
      <c r="U74" s="98"/>
    </row>
    <row r="75" spans="17:21" ht="12.75">
      <c r="Q75" s="100"/>
      <c r="S75" s="96"/>
      <c r="T75" s="97"/>
      <c r="U75" s="98"/>
    </row>
    <row r="76" spans="17:21" ht="12.75">
      <c r="Q76" s="100"/>
      <c r="S76" s="96"/>
      <c r="T76" s="97"/>
      <c r="U76" s="98"/>
    </row>
    <row r="77" spans="17:21" ht="12.75">
      <c r="Q77" s="100"/>
      <c r="S77" s="96"/>
      <c r="T77" s="97"/>
      <c r="U77" s="98"/>
    </row>
    <row r="78" spans="17:21" ht="12.75">
      <c r="Q78" s="100"/>
      <c r="S78" s="96"/>
      <c r="T78" s="97"/>
      <c r="U78" s="98"/>
    </row>
    <row r="79" spans="17:21" ht="12.75">
      <c r="Q79" s="100"/>
      <c r="S79" s="96"/>
      <c r="T79" s="97"/>
      <c r="U79" s="98"/>
    </row>
    <row r="80" spans="17:21" ht="12.75">
      <c r="Q80" s="100"/>
      <c r="S80" s="96"/>
      <c r="T80" s="97"/>
      <c r="U80" s="98"/>
    </row>
    <row r="81" spans="17:21" ht="12.75">
      <c r="Q81" s="100"/>
      <c r="S81" s="96"/>
      <c r="T81" s="97"/>
      <c r="U81" s="98"/>
    </row>
    <row r="82" spans="17:21" ht="12.75">
      <c r="Q82" s="100"/>
      <c r="S82" s="96"/>
      <c r="T82" s="97"/>
      <c r="U82" s="98"/>
    </row>
    <row r="83" spans="17:21" ht="12.75">
      <c r="Q83" s="100"/>
      <c r="T83" s="97"/>
      <c r="U83" s="98"/>
    </row>
    <row r="84" spans="17:21" ht="12.75">
      <c r="Q84" s="100"/>
      <c r="T84" s="97"/>
      <c r="U84" s="98"/>
    </row>
    <row r="85" spans="17:21" ht="12.75">
      <c r="Q85" s="100"/>
      <c r="T85" s="97"/>
      <c r="U85" s="98"/>
    </row>
    <row r="86" spans="17:21" ht="12.75">
      <c r="Q86" s="100"/>
      <c r="S86" s="96"/>
      <c r="T86" s="97"/>
      <c r="U86" s="98"/>
    </row>
    <row r="87" spans="17:21" ht="12.75">
      <c r="Q87" s="100"/>
      <c r="T87" s="97"/>
      <c r="U87" s="98"/>
    </row>
    <row r="88" spans="17:21" ht="12.75">
      <c r="Q88" s="100"/>
      <c r="T88" s="97"/>
      <c r="U88" s="98"/>
    </row>
    <row r="89" spans="17:21" ht="12.75">
      <c r="Q89" s="100"/>
      <c r="S89" s="96"/>
      <c r="T89" s="97"/>
      <c r="U89" s="98"/>
    </row>
    <row r="90" spans="17:21" ht="12.75">
      <c r="Q90" s="100"/>
      <c r="T90" s="97"/>
      <c r="U90" s="98"/>
    </row>
    <row r="91" spans="17:21" ht="12.75">
      <c r="Q91" s="100"/>
      <c r="T91" s="97"/>
      <c r="U91" s="98"/>
    </row>
    <row r="92" spans="17:21" ht="12.75">
      <c r="Q92" s="100"/>
      <c r="S92" s="96"/>
      <c r="T92" s="97"/>
      <c r="U92" s="98"/>
    </row>
    <row r="93" ht="12.75">
      <c r="Q93" s="100"/>
    </row>
  </sheetData>
  <printOptions/>
  <pageMargins left="0.5511811023622047" right="0.3937007874015748" top="0.2362204724409449" bottom="0.35433070866141736" header="0.15748031496062992" footer="0.2362204724409449"/>
  <pageSetup horizontalDpi="300" verticalDpi="3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00390625" defaultRowHeight="20.25" customHeight="1"/>
  <cols>
    <col min="1" max="2" width="7.50390625" style="12" customWidth="1"/>
    <col min="3" max="3" width="8.625" style="12" bestFit="1" customWidth="1"/>
    <col min="4" max="8" width="7.50390625" style="12" customWidth="1"/>
    <col min="9" max="9" width="9.00390625" style="12" bestFit="1" customWidth="1"/>
    <col min="10" max="16384" width="7.50390625" style="12" customWidth="1"/>
  </cols>
  <sheetData>
    <row r="1" ht="20.25" customHeight="1">
      <c r="A1" s="101" t="s">
        <v>42</v>
      </c>
    </row>
    <row r="2" spans="2:3" ht="20.25" customHeight="1">
      <c r="B2" s="109" t="s">
        <v>51</v>
      </c>
      <c r="C2" s="109"/>
    </row>
    <row r="3" spans="2:10" ht="24.75" customHeight="1">
      <c r="B3" s="12" t="s">
        <v>50</v>
      </c>
      <c r="C3" s="12" t="s">
        <v>52</v>
      </c>
      <c r="D3" s="12" t="s">
        <v>82</v>
      </c>
      <c r="E3" s="12" t="s">
        <v>53</v>
      </c>
      <c r="F3" s="12" t="s">
        <v>54</v>
      </c>
      <c r="G3" s="12" t="s">
        <v>56</v>
      </c>
      <c r="H3" s="12" t="s">
        <v>55</v>
      </c>
      <c r="I3" s="12" t="s">
        <v>27</v>
      </c>
      <c r="J3" s="12" t="s">
        <v>26</v>
      </c>
    </row>
    <row r="4" spans="1:10" s="102" customFormat="1" ht="20.25" customHeight="1">
      <c r="A4" s="102" t="s">
        <v>57</v>
      </c>
      <c r="B4" s="102">
        <f aca="true" t="shared" si="0" ref="B4:J4">SUM(B5:B200)</f>
        <v>0</v>
      </c>
      <c r="C4" s="102">
        <f t="shared" si="0"/>
        <v>0</v>
      </c>
      <c r="D4" s="102">
        <f t="shared" si="0"/>
        <v>0</v>
      </c>
      <c r="E4" s="102">
        <f t="shared" si="0"/>
        <v>0</v>
      </c>
      <c r="F4" s="102">
        <f t="shared" si="0"/>
        <v>0</v>
      </c>
      <c r="G4" s="102">
        <f t="shared" si="0"/>
        <v>0</v>
      </c>
      <c r="H4" s="102">
        <f t="shared" si="0"/>
        <v>0</v>
      </c>
      <c r="I4" s="102">
        <f t="shared" si="0"/>
        <v>0</v>
      </c>
      <c r="J4" s="102">
        <f t="shared" si="0"/>
        <v>0</v>
      </c>
    </row>
  </sheetData>
  <mergeCells count="1">
    <mergeCell ref="B2:C2"/>
  </mergeCells>
  <printOptions/>
  <pageMargins left="0.75" right="0.75" top="1" bottom="1" header="0.4921259845" footer="0.492125984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00390625" defaultRowHeight="20.25" customHeight="1"/>
  <cols>
    <col min="1" max="1" width="7.50390625" style="3" customWidth="1"/>
    <col min="2" max="5" width="7.50390625" style="12" customWidth="1"/>
    <col min="6" max="7" width="7.50390625" style="3" customWidth="1"/>
    <col min="8" max="9" width="7.50390625" style="12" customWidth="1"/>
    <col min="10" max="10" width="7.875" style="3" customWidth="1"/>
    <col min="11" max="16384" width="7.50390625" style="3" customWidth="1"/>
  </cols>
  <sheetData>
    <row r="1" ht="20.25" customHeight="1">
      <c r="A1" s="11" t="s">
        <v>42</v>
      </c>
    </row>
    <row r="3" spans="2:10" ht="24.75" customHeight="1">
      <c r="B3" s="12" t="s">
        <v>43</v>
      </c>
      <c r="C3" s="12" t="s">
        <v>44</v>
      </c>
      <c r="D3" s="12" t="s">
        <v>58</v>
      </c>
      <c r="E3" s="12" t="s">
        <v>45</v>
      </c>
      <c r="F3" s="3" t="s">
        <v>46</v>
      </c>
      <c r="H3" s="12" t="s">
        <v>47</v>
      </c>
      <c r="I3" s="12" t="s">
        <v>48</v>
      </c>
      <c r="J3" s="3" t="s">
        <v>49</v>
      </c>
    </row>
    <row r="4" spans="1:11" s="103" customFormat="1" ht="20.25" customHeight="1">
      <c r="A4" s="103" t="s">
        <v>57</v>
      </c>
      <c r="B4" s="102">
        <f>SUM(B5:B200)</f>
        <v>0</v>
      </c>
      <c r="C4" s="102">
        <f>SUM(C5:C200)</f>
        <v>0</v>
      </c>
      <c r="D4" s="102">
        <f>SUM(D5:D200)</f>
        <v>0</v>
      </c>
      <c r="E4" s="102">
        <f>SUM(E5:E200)</f>
        <v>0</v>
      </c>
      <c r="F4" s="103">
        <f>AVERAGE(F5:F200)</f>
        <v>1</v>
      </c>
      <c r="H4" s="102">
        <f>SUM(H5:H200)</f>
        <v>1</v>
      </c>
      <c r="I4" s="102">
        <f>SUM(I5:I200)</f>
        <v>1</v>
      </c>
      <c r="J4" s="103">
        <f>AVERAGE(J5:J200)</f>
        <v>1</v>
      </c>
      <c r="K4" s="103">
        <f>SUM(K5:K200)/I4</f>
        <v>0</v>
      </c>
    </row>
    <row r="5" spans="6:10" ht="20.25" customHeight="1">
      <c r="F5" s="3">
        <v>1</v>
      </c>
      <c r="H5" s="12">
        <v>1</v>
      </c>
      <c r="I5" s="12">
        <v>1</v>
      </c>
      <c r="J5" s="3">
        <v>1</v>
      </c>
    </row>
  </sheetData>
  <printOptions/>
  <pageMargins left="0.75" right="0.75" top="1" bottom="1" header="0.4921259845" footer="0.492125984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C7" sqref="C7"/>
    </sheetView>
  </sheetViews>
  <sheetFormatPr defaultColWidth="11.00390625" defaultRowHeight="12.75"/>
  <sheetData>
    <row r="1" ht="35.25" customHeight="1">
      <c r="A1" s="7" t="s">
        <v>78</v>
      </c>
    </row>
    <row r="3" spans="2:8" ht="12">
      <c r="B3" s="1"/>
      <c r="C3" t="s">
        <v>60</v>
      </c>
      <c r="D3" t="s">
        <v>61</v>
      </c>
      <c r="E3" t="s">
        <v>62</v>
      </c>
      <c r="H3" s="1"/>
    </row>
    <row r="4" spans="2:8" ht="12">
      <c r="B4" s="1"/>
      <c r="H4" s="1"/>
    </row>
    <row r="5" spans="1:8" ht="24.75" customHeight="1">
      <c r="A5" t="s">
        <v>63</v>
      </c>
      <c r="B5" s="1"/>
      <c r="C5" s="4">
        <v>196</v>
      </c>
      <c r="D5" s="4">
        <v>196</v>
      </c>
      <c r="E5" s="4">
        <v>4285</v>
      </c>
      <c r="F5" s="1"/>
      <c r="G5" s="1"/>
      <c r="H5" s="1"/>
    </row>
    <row r="6" spans="2:8" ht="12">
      <c r="B6" s="1"/>
      <c r="C6" s="1"/>
      <c r="D6" s="1"/>
      <c r="E6" s="1"/>
      <c r="F6" s="1"/>
      <c r="G6" s="1"/>
      <c r="H6" s="1"/>
    </row>
    <row r="7" spans="1:8" ht="12.75">
      <c r="A7" s="1" t="s">
        <v>64</v>
      </c>
      <c r="B7" s="1" t="s">
        <v>65</v>
      </c>
      <c r="C7" s="4">
        <v>319</v>
      </c>
      <c r="D7" s="4">
        <v>862</v>
      </c>
      <c r="E7" s="4">
        <v>25</v>
      </c>
      <c r="F7" s="1"/>
      <c r="G7" s="1"/>
      <c r="H7" s="1"/>
    </row>
    <row r="8" spans="1:8" ht="12">
      <c r="A8" s="1" t="s">
        <v>66</v>
      </c>
      <c r="B8" s="1"/>
      <c r="C8" s="9">
        <f>C5*C7/1000</f>
        <v>62.524</v>
      </c>
      <c r="D8" s="9">
        <f>D5*D7/1000</f>
        <v>168.952</v>
      </c>
      <c r="E8" s="9">
        <f>E5*E7/1000</f>
        <v>107.125</v>
      </c>
      <c r="F8" s="1"/>
      <c r="G8" s="1"/>
      <c r="H8" s="1"/>
    </row>
    <row r="9" spans="1:8" ht="12">
      <c r="A9" s="1"/>
      <c r="B9" s="1"/>
      <c r="F9" s="1"/>
      <c r="G9" s="1"/>
      <c r="H9" s="1"/>
    </row>
    <row r="10" spans="1:8" ht="12">
      <c r="A10" s="5" t="s">
        <v>67</v>
      </c>
      <c r="B10" s="1"/>
      <c r="F10" s="1"/>
      <c r="G10" s="1"/>
      <c r="H10" s="1"/>
    </row>
    <row r="11" spans="1:8" ht="12.75">
      <c r="A11" s="1" t="s">
        <v>5</v>
      </c>
      <c r="B11" s="1"/>
      <c r="C11" s="4">
        <v>533</v>
      </c>
      <c r="D11" s="4">
        <v>553</v>
      </c>
      <c r="E11" s="4">
        <v>585</v>
      </c>
      <c r="F11" s="1"/>
      <c r="H11" s="1"/>
    </row>
    <row r="12" spans="1:8" ht="12.75">
      <c r="A12" s="1" t="s">
        <v>38</v>
      </c>
      <c r="B12" s="1"/>
      <c r="C12" s="4">
        <v>125</v>
      </c>
      <c r="D12" s="4">
        <v>250</v>
      </c>
      <c r="E12" s="4"/>
      <c r="F12" s="1"/>
      <c r="H12" s="1"/>
    </row>
    <row r="13" spans="1:8" ht="12.75">
      <c r="A13" s="1" t="s">
        <v>68</v>
      </c>
      <c r="B13" s="1"/>
      <c r="C13" s="4">
        <v>100</v>
      </c>
      <c r="D13" s="4">
        <v>155</v>
      </c>
      <c r="E13" s="4">
        <v>110</v>
      </c>
      <c r="F13" s="1"/>
      <c r="H13" s="1"/>
    </row>
    <row r="14" spans="1:8" ht="12.75">
      <c r="A14" s="1" t="s">
        <v>69</v>
      </c>
      <c r="B14" s="1"/>
      <c r="C14" s="4">
        <v>200</v>
      </c>
      <c r="D14" s="4"/>
      <c r="E14" s="4">
        <v>225</v>
      </c>
      <c r="F14" s="1"/>
      <c r="H14" s="1"/>
    </row>
    <row r="15" spans="1:8" ht="12.75">
      <c r="A15" s="1" t="s">
        <v>70</v>
      </c>
      <c r="B15" s="1"/>
      <c r="C15" s="4">
        <v>42</v>
      </c>
      <c r="D15" s="4">
        <v>42</v>
      </c>
      <c r="E15" s="4"/>
      <c r="F15" s="1"/>
      <c r="G15" s="1"/>
      <c r="H15" s="1"/>
    </row>
    <row r="16" spans="1:7" ht="12.75">
      <c r="A16" s="1" t="s">
        <v>71</v>
      </c>
      <c r="B16" s="1"/>
      <c r="C16" s="4"/>
      <c r="D16" s="4"/>
      <c r="E16" s="4">
        <v>80</v>
      </c>
      <c r="F16" s="1"/>
      <c r="G16" s="1"/>
    </row>
    <row r="17" spans="2:7" ht="12">
      <c r="B17" s="1"/>
      <c r="C17" s="1"/>
      <c r="D17" s="1"/>
      <c r="E17" s="1"/>
      <c r="F17" s="1"/>
      <c r="G17" s="1"/>
    </row>
    <row r="18" spans="1:6" ht="12">
      <c r="A18" t="s">
        <v>72</v>
      </c>
      <c r="B18" s="1"/>
      <c r="C18" s="1">
        <f>SUM(C11:C15)</f>
        <v>1000</v>
      </c>
      <c r="D18" s="1">
        <f>SUM(D11:D15)</f>
        <v>1000</v>
      </c>
      <c r="E18" s="1">
        <f>SUM(E11:E16)</f>
        <v>1000</v>
      </c>
      <c r="F18" s="1"/>
    </row>
    <row r="19" spans="2:7" ht="12">
      <c r="B19" s="1"/>
      <c r="C19" s="1"/>
      <c r="D19" s="1"/>
      <c r="E19" s="1"/>
      <c r="F19" s="1" t="s">
        <v>10</v>
      </c>
      <c r="G19" s="1" t="s">
        <v>73</v>
      </c>
    </row>
    <row r="20" spans="1:7" ht="12">
      <c r="A20" t="s">
        <v>74</v>
      </c>
      <c r="B20" s="1"/>
      <c r="C20" s="1"/>
      <c r="D20" s="1"/>
      <c r="E20" s="1"/>
      <c r="F20" s="1" t="s">
        <v>75</v>
      </c>
      <c r="G20" s="1" t="s">
        <v>76</v>
      </c>
    </row>
    <row r="21" spans="2:7" ht="12">
      <c r="B21" s="1"/>
      <c r="C21" s="1"/>
      <c r="D21" s="1"/>
      <c r="E21" s="1"/>
      <c r="F21" s="1"/>
      <c r="G21" s="1"/>
    </row>
    <row r="22" spans="1:7" ht="12.75">
      <c r="A22" s="1" t="s">
        <v>5</v>
      </c>
      <c r="B22" s="1"/>
      <c r="C22" s="6">
        <f aca="true" t="shared" si="0" ref="C22:E26">C11*C$8</f>
        <v>33325.292</v>
      </c>
      <c r="D22" s="6">
        <f t="shared" si="0"/>
        <v>93430.456</v>
      </c>
      <c r="E22" s="6">
        <f t="shared" si="0"/>
        <v>62668.125</v>
      </c>
      <c r="F22" s="10">
        <f aca="true" t="shared" si="1" ref="F22:F27">SUM(C22:E22)</f>
        <v>189423.87300000002</v>
      </c>
      <c r="G22" s="4">
        <v>225</v>
      </c>
    </row>
    <row r="23" spans="1:7" ht="12.75">
      <c r="A23" s="1" t="s">
        <v>38</v>
      </c>
      <c r="B23" s="1"/>
      <c r="C23" s="6">
        <f t="shared" si="0"/>
        <v>7815.5</v>
      </c>
      <c r="D23" s="6">
        <f t="shared" si="0"/>
        <v>42238</v>
      </c>
      <c r="E23" s="6">
        <f t="shared" si="0"/>
        <v>0</v>
      </c>
      <c r="F23" s="10">
        <f t="shared" si="1"/>
        <v>50053.5</v>
      </c>
      <c r="G23" s="4">
        <v>50</v>
      </c>
    </row>
    <row r="24" spans="1:7" ht="12.75">
      <c r="A24" s="1" t="s">
        <v>68</v>
      </c>
      <c r="B24" s="1"/>
      <c r="C24" s="6">
        <f t="shared" si="0"/>
        <v>6252.4</v>
      </c>
      <c r="D24" s="6">
        <f t="shared" si="0"/>
        <v>26187.56</v>
      </c>
      <c r="E24" s="6">
        <f t="shared" si="0"/>
        <v>11783.75</v>
      </c>
      <c r="F24" s="10">
        <f t="shared" si="1"/>
        <v>44223.71</v>
      </c>
      <c r="G24" s="4">
        <v>36</v>
      </c>
    </row>
    <row r="25" spans="1:7" ht="12.75">
      <c r="A25" s="1" t="s">
        <v>69</v>
      </c>
      <c r="B25" s="1"/>
      <c r="C25" s="6">
        <f t="shared" si="0"/>
        <v>12504.8</v>
      </c>
      <c r="D25" s="6">
        <f t="shared" si="0"/>
        <v>0</v>
      </c>
      <c r="E25" s="6">
        <f t="shared" si="0"/>
        <v>24103.125</v>
      </c>
      <c r="F25" s="10">
        <f t="shared" si="1"/>
        <v>36607.925</v>
      </c>
      <c r="G25" s="4">
        <v>36</v>
      </c>
    </row>
    <row r="26" spans="1:7" ht="12.75">
      <c r="A26" s="1" t="s">
        <v>70</v>
      </c>
      <c r="B26" s="1"/>
      <c r="C26" s="6">
        <f t="shared" si="0"/>
        <v>2626.008</v>
      </c>
      <c r="D26" s="6">
        <f t="shared" si="0"/>
        <v>7095.984</v>
      </c>
      <c r="E26" s="6">
        <f t="shared" si="0"/>
        <v>0</v>
      </c>
      <c r="F26" s="10">
        <f t="shared" si="1"/>
        <v>9721.992</v>
      </c>
      <c r="G26" s="4"/>
    </row>
    <row r="27" spans="1:7" ht="12.75">
      <c r="A27" s="1" t="s">
        <v>71</v>
      </c>
      <c r="B27" s="1"/>
      <c r="C27" s="6">
        <f>C16*C$8</f>
        <v>0</v>
      </c>
      <c r="D27" s="6">
        <f>D16*D$8</f>
        <v>0</v>
      </c>
      <c r="E27" s="6">
        <f>E16*E$8</f>
        <v>8570</v>
      </c>
      <c r="F27" s="10">
        <f t="shared" si="1"/>
        <v>8570</v>
      </c>
      <c r="G27" s="4"/>
    </row>
    <row r="28" spans="2:7" ht="12">
      <c r="B28" s="1"/>
      <c r="C28" s="6"/>
      <c r="D28" s="6"/>
      <c r="E28" s="6"/>
      <c r="F28" s="1"/>
      <c r="G28" s="1"/>
    </row>
    <row r="29" spans="1:7" ht="12">
      <c r="A29" t="s">
        <v>72</v>
      </c>
      <c r="B29" s="1" t="s">
        <v>77</v>
      </c>
      <c r="C29" s="6">
        <f>SUM(C22:C27)</f>
        <v>62524</v>
      </c>
      <c r="D29" s="6">
        <f>SUM(D22:D27)</f>
        <v>168952</v>
      </c>
      <c r="E29" s="6">
        <f>SUM(E22:E27)</f>
        <v>107125</v>
      </c>
      <c r="F29" s="10">
        <f>SUM(F22:F27)</f>
        <v>338601.00000000006</v>
      </c>
      <c r="G29" s="6">
        <f>SUM(G22:G27)</f>
        <v>347</v>
      </c>
    </row>
    <row r="30" spans="2:7" ht="12">
      <c r="B30" s="1"/>
      <c r="C30" s="1"/>
      <c r="D30" s="1"/>
      <c r="E30" s="1"/>
      <c r="F30" s="1"/>
      <c r="G30" s="1"/>
    </row>
    <row r="31" spans="2:7" ht="12">
      <c r="B31" s="1"/>
      <c r="C31" s="1"/>
      <c r="D31" s="1"/>
      <c r="E31" s="1"/>
      <c r="F31" s="1"/>
      <c r="G31" s="1"/>
    </row>
    <row r="32" spans="2:7" ht="12">
      <c r="B32" s="1"/>
      <c r="C32" s="1"/>
      <c r="D32" s="1"/>
      <c r="E32" s="1"/>
      <c r="F32" s="1"/>
      <c r="G32" s="1"/>
    </row>
    <row r="33" spans="2:7" ht="12">
      <c r="B33" s="1"/>
      <c r="C33" s="1"/>
      <c r="D33" s="1"/>
      <c r="E33" s="1"/>
      <c r="F33" s="1"/>
      <c r="G33" s="1"/>
    </row>
  </sheetData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M.A.P.A.Q.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Schiettekatte</dc:creator>
  <cp:keywords/>
  <dc:description/>
  <cp:lastModifiedBy>Julie Lemieux</cp:lastModifiedBy>
  <cp:lastPrinted>2005-02-21T20:32:04Z</cp:lastPrinted>
  <dcterms:created xsi:type="dcterms:W3CDTF">2000-09-12T20:30:00Z</dcterms:created>
  <dcterms:modified xsi:type="dcterms:W3CDTF">2005-03-07T16:34:26Z</dcterms:modified>
  <cp:category/>
  <cp:version/>
  <cp:contentType/>
  <cp:contentStatus/>
</cp:coreProperties>
</file>